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<sst xmlns="http://schemas.openxmlformats.org/spreadsheetml/2006/main" count="74" uniqueCount="64">
  <si>
    <t>Bilagsregistrering</t>
  </si>
  <si>
    <t>Dato</t>
  </si>
  <si>
    <t>Tekst</t>
  </si>
  <si>
    <t>Bilagsnummer</t>
  </si>
  <si>
    <t>Bank drift</t>
  </si>
  <si>
    <t>Bank skatt</t>
  </si>
  <si>
    <t>PayPal</t>
  </si>
  <si>
    <t>Betalbar skatt</t>
  </si>
  <si>
    <t>Inngående MVA</t>
  </si>
  <si>
    <t>Regnskaps-tjenester</t>
  </si>
  <si>
    <t>Kjøp av tjenester</t>
  </si>
  <si>
    <t>Renter</t>
  </si>
  <si>
    <t>Bankgebyr</t>
  </si>
  <si>
    <t>Forfalte avgifter</t>
  </si>
  <si>
    <t>Inngående balanse</t>
  </si>
  <si>
    <t>1,9</t>
  </si>
  <si>
    <t>24/4/2018</t>
  </si>
  <si>
    <t>Regnskap, bistand EG</t>
  </si>
  <si>
    <t>3,4</t>
  </si>
  <si>
    <t>Juridisk bistand, Varjag</t>
  </si>
  <si>
    <t>5,7</t>
  </si>
  <si>
    <t>MVA*</t>
  </si>
  <si>
    <t>6?,7</t>
  </si>
  <si>
    <t>31/12/2018</t>
  </si>
  <si>
    <t>Valutagevinst PayPal</t>
  </si>
  <si>
    <t>Utgående saldo</t>
  </si>
  <si>
    <t>Resultat</t>
  </si>
  <si>
    <t>Balanse</t>
  </si>
  <si>
    <t>31/12/2017</t>
  </si>
  <si>
    <t>Note</t>
  </si>
  <si>
    <t>Bankkonto</t>
  </si>
  <si>
    <t>Utsatt skattefordel</t>
  </si>
  <si>
    <t>Sum eiendeler</t>
  </si>
  <si>
    <t>Egenkapital</t>
  </si>
  <si>
    <t>Annen egenkapital</t>
  </si>
  <si>
    <t>Skyldig off. avgift</t>
  </si>
  <si>
    <t>Kortsiktig gjeld</t>
  </si>
  <si>
    <t>Sum gjeld og egenkapital</t>
  </si>
  <si>
    <t>Resultat 2018</t>
  </si>
  <si>
    <t>Skyldig MVA</t>
  </si>
  <si>
    <t>Avgiftspliktig salg</t>
  </si>
  <si>
    <t>Lønn</t>
  </si>
  <si>
    <t>Arbeidsgiveravgift</t>
  </si>
  <si>
    <t>Regnskapstjenester</t>
  </si>
  <si>
    <t>Valutagevinst</t>
  </si>
  <si>
    <t>Bankgebyrer</t>
  </si>
  <si>
    <t>Underskudd før skatt</t>
  </si>
  <si>
    <t>Skatt til gode 2016 (25%)</t>
  </si>
  <si>
    <t>Skatt til gode 2017 (24%)</t>
  </si>
  <si>
    <t>Skatt til gode 2017 (24% av inngående MVA)</t>
  </si>
  <si>
    <t>Skatt til gode før 2018</t>
  </si>
  <si>
    <t>Skatt til gode 2018 (23%)</t>
  </si>
  <si>
    <t>Skatt til gode totalt, 2016-2018</t>
  </si>
  <si>
    <t>Underskudd etter skatt</t>
  </si>
  <si>
    <t>Noter</t>
  </si>
  <si>
    <t>Bank drift + bank skatt + paypal (bank?)</t>
  </si>
  <si>
    <t>Underskudd * 0,23, skatt til gode 2016 var 254</t>
  </si>
  <si>
    <t>MVA på regninger betalt</t>
  </si>
  <si>
    <t>MVA regning, sluttoppgjør? Finner ikke post i regnskap 2017</t>
  </si>
  <si>
    <t>I notater regnskap står det 2018-06-06, 100, Invoice paid for outstanding VAT</t>
  </si>
  <si>
    <t>Inngående MVA regnes som utgift med skattefradrag, og videreføres ikke i balansen</t>
  </si>
  <si>
    <t>Utbetalt 2017, se note 2 i regnskap 2017</t>
  </si>
  <si>
    <t>Hvis skatt til gode 2016 ble utbetalt 2017, er den 0 med tanke på fremtidig</t>
  </si>
  <si>
    <t>overskudd og skattereduksjon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</si>
</sst>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70.86"/>
  </cols>
  <sheetData>
    <row r="1">
      <c r="B1" s="1" t="s">
        <v>0</v>
      </c>
    </row>
    <row r="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>
      <c r="D4" s="1">
        <v>1920.0</v>
      </c>
      <c r="E4" s="1">
        <v>1930.0</v>
      </c>
      <c r="F4" s="1">
        <v>1940.0</v>
      </c>
      <c r="G4" s="1">
        <v>2500.0</v>
      </c>
      <c r="H4" s="1">
        <v>2710.0</v>
      </c>
      <c r="I4" s="1">
        <v>6700.0</v>
      </c>
      <c r="J4" s="1">
        <v>6790.0</v>
      </c>
      <c r="K4" s="1">
        <v>8000.0</v>
      </c>
      <c r="L4" s="1">
        <v>8100.0</v>
      </c>
    </row>
    <row r="5">
      <c r="A5" s="2"/>
    </row>
    <row r="6">
      <c r="A6" s="3">
        <v>43101.0</v>
      </c>
      <c r="B6" s="1" t="s">
        <v>14</v>
      </c>
      <c r="C6" s="1" t="s">
        <v>15</v>
      </c>
      <c r="D6" s="1">
        <v>4924.94</v>
      </c>
      <c r="E6" s="1">
        <v>34.0</v>
      </c>
      <c r="F6" s="1">
        <v>311.0</v>
      </c>
    </row>
    <row r="7">
      <c r="A7" s="3">
        <v>43104.0</v>
      </c>
      <c r="B7" s="1" t="s">
        <v>11</v>
      </c>
      <c r="C7" s="1">
        <v>2.0</v>
      </c>
      <c r="D7" s="1">
        <v>1.0</v>
      </c>
      <c r="K7" s="1">
        <v>-1.0</v>
      </c>
    </row>
    <row r="8">
      <c r="A8" s="4" t="s">
        <v>16</v>
      </c>
      <c r="B8" s="1" t="s">
        <v>17</v>
      </c>
      <c r="C8" s="1" t="s">
        <v>18</v>
      </c>
      <c r="D8" s="1">
        <v>-1754.0</v>
      </c>
      <c r="H8" s="1">
        <v>350.0</v>
      </c>
      <c r="I8" s="1">
        <v>1400.0</v>
      </c>
      <c r="L8" s="1">
        <v>4.0</v>
      </c>
    </row>
    <row r="9">
      <c r="A9" s="3">
        <v>43257.0</v>
      </c>
      <c r="B9" s="1" t="s">
        <v>19</v>
      </c>
      <c r="C9" s="1" t="s">
        <v>20</v>
      </c>
      <c r="D9" s="1">
        <v>-2754.0</v>
      </c>
      <c r="H9" s="1">
        <v>550.0</v>
      </c>
      <c r="J9" s="1">
        <v>2200.0</v>
      </c>
      <c r="L9" s="1">
        <v>4.0</v>
      </c>
    </row>
    <row r="10">
      <c r="A10" s="3">
        <v>43257.0</v>
      </c>
      <c r="B10" s="1" t="s">
        <v>21</v>
      </c>
      <c r="C10" s="1" t="s">
        <v>22</v>
      </c>
      <c r="D10" s="1">
        <v>-104.0</v>
      </c>
      <c r="L10" s="1">
        <v>4.0</v>
      </c>
      <c r="M10" s="1">
        <v>100.0</v>
      </c>
    </row>
    <row r="11">
      <c r="A11" s="4" t="s">
        <v>23</v>
      </c>
      <c r="B11" s="1" t="s">
        <v>11</v>
      </c>
      <c r="C11" s="1">
        <v>8.0</v>
      </c>
      <c r="D11" s="1">
        <v>1.0</v>
      </c>
      <c r="E11" s="1">
        <v>1.0</v>
      </c>
      <c r="K11" s="1">
        <v>-2.0</v>
      </c>
    </row>
    <row r="12">
      <c r="A12" s="4" t="s">
        <v>23</v>
      </c>
      <c r="B12" s="1" t="s">
        <v>24</v>
      </c>
      <c r="C12" s="1">
        <v>9.0</v>
      </c>
      <c r="F12" s="1">
        <v>22.3</v>
      </c>
    </row>
    <row r="13">
      <c r="A13" s="2"/>
    </row>
    <row r="14">
      <c r="A14" s="3">
        <v>43466.0</v>
      </c>
      <c r="B14" s="1" t="s">
        <v>25</v>
      </c>
      <c r="D14">
        <f t="shared" ref="D14:F14" si="1">SUM(D6:D13)</f>
        <v>314.94</v>
      </c>
      <c r="E14">
        <f t="shared" si="1"/>
        <v>35</v>
      </c>
      <c r="F14">
        <f t="shared" si="1"/>
        <v>333.3</v>
      </c>
      <c r="H14">
        <f t="shared" ref="H14:M14" si="2">SUM(H6:H13)</f>
        <v>900</v>
      </c>
      <c r="I14">
        <f t="shared" si="2"/>
        <v>1400</v>
      </c>
      <c r="J14">
        <f t="shared" si="2"/>
        <v>2200</v>
      </c>
      <c r="K14">
        <f t="shared" si="2"/>
        <v>-3</v>
      </c>
      <c r="L14">
        <f t="shared" si="2"/>
        <v>12</v>
      </c>
      <c r="M14">
        <f t="shared" si="2"/>
        <v>100</v>
      </c>
    </row>
    <row r="15">
      <c r="A15" s="2"/>
      <c r="B15" s="1" t="s">
        <v>26</v>
      </c>
      <c r="D15">
        <f t="shared" ref="D15:F15" si="3">D14-D6</f>
        <v>-4610</v>
      </c>
      <c r="E15">
        <f t="shared" si="3"/>
        <v>1</v>
      </c>
      <c r="F15">
        <f t="shared" si="3"/>
        <v>22.3</v>
      </c>
    </row>
    <row r="16">
      <c r="A16" s="2"/>
      <c r="G16">
        <f>D15+E15+F15</f>
        <v>-4586.7</v>
      </c>
    </row>
    <row r="17">
      <c r="A17" s="2"/>
    </row>
    <row r="18">
      <c r="A18" s="2"/>
      <c r="B18" s="1" t="s">
        <v>27</v>
      </c>
      <c r="C18" s="1" t="s">
        <v>28</v>
      </c>
      <c r="D18" s="1" t="s">
        <v>23</v>
      </c>
      <c r="F18" s="1" t="s">
        <v>29</v>
      </c>
    </row>
    <row r="19">
      <c r="A19" s="4">
        <v>1920.0</v>
      </c>
      <c r="B19" s="1" t="s">
        <v>30</v>
      </c>
      <c r="C19" s="1">
        <v>5270.0</v>
      </c>
      <c r="D19">
        <f>D14+E14+F14</f>
        <v>683.24</v>
      </c>
      <c r="F19" s="1">
        <v>1.0</v>
      </c>
    </row>
    <row r="20">
      <c r="A20" s="4">
        <v>1070.0</v>
      </c>
      <c r="B20" s="1" t="s">
        <v>31</v>
      </c>
      <c r="C20" s="1">
        <v>126148.0</v>
      </c>
      <c r="D20" s="1">
        <v>126148.0</v>
      </c>
    </row>
    <row r="21">
      <c r="A21" s="4">
        <v>2500.0</v>
      </c>
      <c r="B21" s="1" t="s">
        <v>7</v>
      </c>
      <c r="C21" s="1">
        <v>629.0</v>
      </c>
      <c r="D21" s="1">
        <f>-((D15+E15+F15)*0.23)</f>
        <v>1054.941</v>
      </c>
      <c r="F21" s="1">
        <v>2.0</v>
      </c>
    </row>
    <row r="22">
      <c r="A22" s="2"/>
      <c r="B22" s="1" t="s">
        <v>8</v>
      </c>
      <c r="C22" s="1">
        <v>275.0</v>
      </c>
      <c r="D22" s="1">
        <v>900.0</v>
      </c>
      <c r="F22" s="1">
        <v>5.0</v>
      </c>
    </row>
    <row r="23">
      <c r="B23" s="1" t="s">
        <v>32</v>
      </c>
      <c r="C23">
        <f t="shared" ref="C23:D23" si="4">SUM(C19:C22)</f>
        <v>132322</v>
      </c>
      <c r="D23">
        <f t="shared" si="4"/>
        <v>128786.181</v>
      </c>
      <c r="H23">
        <f>C23-D23</f>
        <v>3535.819</v>
      </c>
    </row>
    <row r="25">
      <c r="A25" s="1">
        <v>2000.0</v>
      </c>
      <c r="B25" s="1" t="s">
        <v>33</v>
      </c>
      <c r="C25" s="1">
        <v>1000.0</v>
      </c>
      <c r="D25" s="1">
        <v>1000.0</v>
      </c>
    </row>
    <row r="26">
      <c r="A26" s="1">
        <v>2050.0</v>
      </c>
      <c r="B26" s="1" t="s">
        <v>34</v>
      </c>
      <c r="C26">
        <f t="shared" ref="C26:D26" si="5">C23-C27-C28-C25</f>
        <v>80741</v>
      </c>
      <c r="D26">
        <f t="shared" si="5"/>
        <v>77205.181</v>
      </c>
      <c r="H26">
        <f>D26-C26</f>
        <v>-3535.819</v>
      </c>
    </row>
    <row r="27">
      <c r="A27" s="1">
        <v>2700.0</v>
      </c>
      <c r="B27" s="1" t="s">
        <v>35</v>
      </c>
      <c r="C27" s="1">
        <v>4336.0</v>
      </c>
      <c r="D27" s="1">
        <v>4336.0</v>
      </c>
    </row>
    <row r="28">
      <c r="A28" s="1">
        <v>2900.0</v>
      </c>
      <c r="B28" s="1" t="s">
        <v>36</v>
      </c>
      <c r="C28" s="1">
        <v>46245.0</v>
      </c>
      <c r="D28" s="1">
        <v>46245.0</v>
      </c>
    </row>
    <row r="29">
      <c r="B29" s="1" t="s">
        <v>37</v>
      </c>
      <c r="C29">
        <f t="shared" ref="C29:D29" si="6">C23</f>
        <v>132322</v>
      </c>
      <c r="D29">
        <f t="shared" si="6"/>
        <v>128786.181</v>
      </c>
      <c r="H29">
        <f>C29-D29</f>
        <v>3535.819</v>
      </c>
    </row>
    <row r="31">
      <c r="B31" s="1" t="s">
        <v>38</v>
      </c>
      <c r="D31" s="1" t="s">
        <v>29</v>
      </c>
    </row>
    <row r="33">
      <c r="A33" s="1">
        <v>2711.0</v>
      </c>
      <c r="B33" s="1" t="s">
        <v>8</v>
      </c>
      <c r="C33" s="1">
        <v>-900.0</v>
      </c>
      <c r="D33" s="1">
        <v>3.0</v>
      </c>
    </row>
    <row r="34">
      <c r="A34" s="1">
        <v>2740.0</v>
      </c>
      <c r="B34" s="1" t="s">
        <v>39</v>
      </c>
      <c r="C34" s="1">
        <v>-100.0</v>
      </c>
      <c r="D34" s="1">
        <v>4.0</v>
      </c>
    </row>
    <row r="35">
      <c r="A35" s="1">
        <v>3000.0</v>
      </c>
      <c r="B35" s="1" t="s">
        <v>40</v>
      </c>
      <c r="C35" s="1">
        <v>0.0</v>
      </c>
    </row>
    <row r="36">
      <c r="A36" s="1">
        <v>5000.0</v>
      </c>
      <c r="B36" s="1" t="s">
        <v>41</v>
      </c>
      <c r="C36" s="1">
        <v>0.0</v>
      </c>
    </row>
    <row r="37">
      <c r="A37" s="1">
        <v>5400.0</v>
      </c>
      <c r="B37" s="1" t="s">
        <v>42</v>
      </c>
      <c r="C37" s="1">
        <v>0.0</v>
      </c>
    </row>
    <row r="38">
      <c r="A38" s="1">
        <v>6700.0</v>
      </c>
      <c r="B38" s="1" t="s">
        <v>43</v>
      </c>
      <c r="C38" s="1">
        <v>-1400.0</v>
      </c>
    </row>
    <row r="39">
      <c r="A39" s="1">
        <v>6790.0</v>
      </c>
      <c r="B39" s="1" t="s">
        <v>10</v>
      </c>
      <c r="C39" s="1">
        <v>-2200.0</v>
      </c>
    </row>
    <row r="40">
      <c r="A40" s="1">
        <v>8000.0</v>
      </c>
      <c r="B40" s="1" t="s">
        <v>11</v>
      </c>
      <c r="C40" s="1">
        <v>3.0</v>
      </c>
    </row>
    <row r="41">
      <c r="A41" s="1">
        <v>8060.0</v>
      </c>
      <c r="B41" s="1" t="s">
        <v>44</v>
      </c>
      <c r="C41" s="1">
        <v>22.3</v>
      </c>
    </row>
    <row r="42">
      <c r="A42" s="1">
        <v>8100.0</v>
      </c>
      <c r="B42" s="1" t="s">
        <v>45</v>
      </c>
      <c r="C42" s="1">
        <v>-12.0</v>
      </c>
    </row>
    <row r="44">
      <c r="B44" s="1" t="s">
        <v>46</v>
      </c>
      <c r="C44">
        <f>SUM(C33:C43)</f>
        <v>-4586.7</v>
      </c>
    </row>
    <row r="45">
      <c r="B45" s="1" t="s">
        <v>47</v>
      </c>
      <c r="C45" s="1">
        <v>254.0</v>
      </c>
      <c r="D45" s="1">
        <v>6.0</v>
      </c>
    </row>
    <row r="46">
      <c r="B46" s="1" t="s">
        <v>48</v>
      </c>
      <c r="C46" s="1">
        <v>629.0</v>
      </c>
    </row>
    <row r="47">
      <c r="B47" s="1" t="s">
        <v>49</v>
      </c>
      <c r="C47" s="1">
        <f>C22*0.24</f>
        <v>66</v>
      </c>
    </row>
    <row r="48">
      <c r="B48" s="1" t="s">
        <v>50</v>
      </c>
      <c r="C48">
        <f>SUM(C45:C47)</f>
        <v>949</v>
      </c>
    </row>
    <row r="49">
      <c r="B49" s="1" t="s">
        <v>51</v>
      </c>
      <c r="C49">
        <f>-(C44*0.23)</f>
        <v>1054.941</v>
      </c>
    </row>
    <row r="50">
      <c r="B50" s="1" t="s">
        <v>52</v>
      </c>
      <c r="C50">
        <f>C48+C49</f>
        <v>2003.941</v>
      </c>
      <c r="D50" s="1">
        <v>7.0</v>
      </c>
    </row>
    <row r="51">
      <c r="B51" s="1" t="s">
        <v>53</v>
      </c>
      <c r="C51">
        <f>C49+C44</f>
        <v>-3531.759</v>
      </c>
    </row>
    <row r="53">
      <c r="B53" s="1" t="s">
        <v>54</v>
      </c>
    </row>
    <row r="54">
      <c r="A54" s="1">
        <v>1.0</v>
      </c>
      <c r="B54" s="1" t="s">
        <v>55</v>
      </c>
    </row>
    <row r="55">
      <c r="A55" s="1">
        <v>2.0</v>
      </c>
      <c r="B55" s="1" t="s">
        <v>56</v>
      </c>
    </row>
    <row r="56">
      <c r="A56" s="1">
        <v>3.0</v>
      </c>
      <c r="B56" s="1" t="s">
        <v>57</v>
      </c>
    </row>
    <row r="57">
      <c r="A57" s="1">
        <v>4.0</v>
      </c>
      <c r="B57" s="1" t="s">
        <v>58</v>
      </c>
    </row>
    <row r="58">
      <c r="A58" s="1"/>
      <c r="B58" s="1" t="s">
        <v>59</v>
      </c>
    </row>
    <row r="59">
      <c r="A59" s="1">
        <v>5.0</v>
      </c>
      <c r="B59" s="1" t="s">
        <v>60</v>
      </c>
    </row>
    <row r="60">
      <c r="A60" s="1">
        <v>6.0</v>
      </c>
      <c r="B60" s="1" t="s">
        <v>61</v>
      </c>
    </row>
    <row r="61">
      <c r="A61" s="1">
        <v>7.0</v>
      </c>
      <c r="B61" s="1" t="s">
        <v>62</v>
      </c>
    </row>
    <row r="62">
      <c r="B62" s="1" t="s">
        <v>63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